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094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<sst xmlns="http://schemas.openxmlformats.org/spreadsheetml/2006/main" count="38" uniqueCount="32">
  <si>
    <t>CEN TO CEN DIST
(DRIVE SHAFT TO JACKSHAFT)</t>
  </si>
  <si>
    <t>TEETH DRIVE SPROCKET
EXAMPLE -RX1 9, MTN 8</t>
  </si>
  <si>
    <t>TEETH TOP SPROCKET
RX1      26 TOOTH MAX</t>
  </si>
  <si>
    <t>TEETH BTM SPROCKET
RX1      43 TOOTH MAX</t>
  </si>
  <si>
    <t>GEAR RATIO</t>
  </si>
  <si>
    <t>CHAIN LENGTH REQUIRED
*ROUND UP TO EVEN NUM</t>
  </si>
  <si>
    <t>TRACK PITCH
STD IS 2.52</t>
  </si>
  <si>
    <t>MPH , GEAR RATIO AND CHAIN LENGTH CALCULATOR</t>
  </si>
  <si>
    <t>Input values you would like to try in either of the green areas
The blue area is auto calculated</t>
  </si>
  <si>
    <t>YAMAHA DREAMETER</t>
  </si>
  <si>
    <t>INPUT VARIABLES NOT
LIKELY TO CHANGE</t>
  </si>
  <si>
    <t xml:space="preserve">* IN "TRAIL TOP SPEED" TRY TO SETUP SO THAT YOU WILL RUN OUT OF GEAR SHORTLY
AFTER THE DISTANCE YOU USUALLY RUN
* IN "DRAG RACE" TRY TO SETUP SO THAT
YOU WILL RUN OUT OF GEAR AT THE DISTANCE YOU USUALLY RUN AND OD/OVER REV
*GETTING THERE QUICKER WINS RACES </t>
  </si>
  <si>
    <t>* INPUT GEAR VALUES FOR A REALISTIC CALCULATED MPH
JUST BECAUSE YOUR GEARING SAYS 148 MPH DOESN'T MEAN THE ENGINE CAN DO IT (hp and physics keep you from doing the calc speed)
AVERAGE TOP SPEED FOR 06 IS 108 GPS MPH FROM 10 FORUM SAMPLES</t>
  </si>
  <si>
    <t>CALCULATED GEAR</t>
  </si>
  <si>
    <t>Variables I am not sure of are the cen to cen dis and clutch OD ratio.  The dreameter factor of .89 was an average derived from 10 samples of top speed speedo to gps readings from guys on the forums</t>
  </si>
  <si>
    <t>CLUTCH RPM</t>
  </si>
  <si>
    <t>CLUTCH RATIO 1:1(OD INPUT .95)</t>
  </si>
  <si>
    <t>CREATE 3 SCENARIOS FOR MPH IN A TYPICAL DISTANCE
EXAMPLE
     1.     115 MPH IN 660 FT
     2.     140 MPH IN 1000 FT
     3.     170 MPH 1/4 MILE
CAN THE SLED DO IT</t>
  </si>
  <si>
    <t>MPH   (.89)</t>
  </si>
  <si>
    <t>INPUT YAMAHA TACH</t>
  </si>
  <si>
    <t>INPUT VARIABLE</t>
  </si>
  <si>
    <t>1A
RX1</t>
  </si>
  <si>
    <t>2A
RX1</t>
  </si>
  <si>
    <t>3A
RX1</t>
  </si>
  <si>
    <t>2B
RX1</t>
  </si>
  <si>
    <t>3B
RX1</t>
  </si>
  <si>
    <t>2C
RX1</t>
  </si>
  <si>
    <t>3C
RX1</t>
  </si>
  <si>
    <t>4C
RX1</t>
  </si>
  <si>
    <r>
      <t xml:space="preserve">INPUT GEAR REDUCTION FACTOR    </t>
    </r>
    <r>
      <rPr>
        <sz val="10"/>
        <color indexed="12"/>
        <rFont val="Arial"/>
        <family val="2"/>
      </rPr>
      <t>RX1, 1.19354    APEX, 1.233    2STROKE, 1.0</t>
    </r>
  </si>
  <si>
    <t>MPH WITH CLUTCH AT 1:1</t>
  </si>
  <si>
    <t>MPH WITH CLUTCH OVERDRIVE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</si>
</sst>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Red]0"/>
    <numFmt numFmtId="166" formatCode="0.0"/>
    <numFmt numFmtId="167" formatCode="0.000"/>
    <numFmt numFmtId="168" formatCode="0.0;[Red]0.0"/>
  </numFmts>
  <fonts count="6">
    <font>
      <sz val="10"/>
      <name val="Arial"/>
      <family val="0"/>
    </font>
    <font>
      <sz val="10"/>
      <color indexed="9"/>
      <name val="Arial"/>
      <family val="2"/>
    </font>
    <font>
      <sz val="10"/>
      <color indexed="49"/>
      <name val="Arial"/>
      <family val="2"/>
    </font>
    <font>
      <b/>
      <u val="single"/>
      <sz val="14"/>
      <name val="Arial"/>
      <family val="2"/>
    </font>
    <font>
      <sz val="10"/>
      <color indexed="13"/>
      <name val="Arial"/>
      <family val="2"/>
    </font>
    <font>
      <sz val="10"/>
      <color indexed="12"/>
      <name val="Arial"/>
      <family val="2"/>
    </font>
  </fonts>
  <fills count="9">
    <fill>
      <patternFill/>
    </fill>
    <fill>
      <patternFill patternType="gray125"/>
    </fill>
    <fill>
      <patternFill patternType="solid">
        <fgColor indexed="11"/>
        <bgColor indexed="64"/>
      </patternFill>
    </fill>
    <fill>
      <patternFill patternType="solid">
        <fgColor indexed="50"/>
        <bgColor indexed="64"/>
      </patternFill>
    </fill>
    <fill>
      <patternFill patternType="solid">
        <fgColor indexed="62"/>
        <bgColor indexed="64"/>
      </patternFill>
    </fill>
    <fill>
      <patternFill patternType="solid">
        <fgColor indexed="49"/>
        <bgColor indexed="64"/>
      </patternFill>
    </fill>
    <fill>
      <patternFill patternType="solid">
        <fgColor indexed="12"/>
        <bgColor indexed="64"/>
      </patternFill>
    </fill>
    <fill>
      <patternFill patternType="solid">
        <fgColor indexed="44"/>
        <bgColor indexed="64"/>
      </patternFill>
    </fill>
    <fill>
      <patternFill patternType="solid">
        <fgColor indexed="10"/>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0" fillId="0" borderId="0" xfId="0" applyFont="1" applyFill="1" applyAlignment="1">
      <alignment/>
    </xf>
    <xf numFmtId="0" fontId="0" fillId="2" borderId="0" xfId="0" applyFill="1" applyAlignment="1">
      <alignment/>
    </xf>
    <xf numFmtId="0" fontId="0" fillId="2" borderId="0" xfId="0" applyFill="1" applyAlignment="1">
      <alignment wrapText="1"/>
    </xf>
    <xf numFmtId="0" fontId="0" fillId="2" borderId="0" xfId="0" applyFont="1" applyFill="1" applyAlignment="1">
      <alignment/>
    </xf>
    <xf numFmtId="0" fontId="0" fillId="3" borderId="0" xfId="0" applyFill="1" applyAlignment="1">
      <alignment wrapText="1"/>
    </xf>
    <xf numFmtId="0" fontId="0" fillId="3" borderId="0" xfId="0" applyFill="1" applyAlignment="1">
      <alignment/>
    </xf>
    <xf numFmtId="0" fontId="1" fillId="4" borderId="0" xfId="0" applyFont="1" applyFill="1" applyAlignment="1">
      <alignment/>
    </xf>
    <xf numFmtId="0" fontId="1" fillId="4" borderId="0" xfId="0" applyFont="1" applyFill="1" applyAlignment="1">
      <alignment wrapText="1"/>
    </xf>
    <xf numFmtId="0" fontId="2" fillId="0" borderId="0" xfId="0" applyFont="1" applyAlignment="1">
      <alignment/>
    </xf>
    <xf numFmtId="0" fontId="0" fillId="5" borderId="0" xfId="0" applyFont="1" applyFill="1" applyAlignment="1">
      <alignment/>
    </xf>
    <xf numFmtId="0" fontId="0" fillId="5" borderId="0" xfId="0" applyFont="1" applyFill="1" applyAlignment="1">
      <alignment wrapText="1"/>
    </xf>
    <xf numFmtId="0" fontId="3" fillId="0" borderId="0" xfId="0" applyFont="1" applyAlignment="1">
      <alignment/>
    </xf>
    <xf numFmtId="0" fontId="1" fillId="6" borderId="0" xfId="0" applyFont="1" applyFill="1" applyAlignment="1">
      <alignment/>
    </xf>
    <xf numFmtId="0" fontId="0" fillId="0" borderId="0" xfId="0" applyAlignment="1">
      <alignment/>
    </xf>
    <xf numFmtId="1" fontId="1" fillId="6" borderId="0" xfId="0" applyNumberFormat="1" applyFont="1" applyFill="1" applyAlignment="1">
      <alignment/>
    </xf>
    <xf numFmtId="166" fontId="1" fillId="4" borderId="0" xfId="0" applyNumberFormat="1" applyFont="1" applyFill="1" applyAlignment="1">
      <alignment/>
    </xf>
    <xf numFmtId="167" fontId="1" fillId="4" borderId="0" xfId="0" applyNumberFormat="1" applyFont="1" applyFill="1" applyAlignment="1">
      <alignment/>
    </xf>
    <xf numFmtId="168" fontId="1" fillId="4" borderId="0" xfId="0" applyNumberFormat="1" applyFont="1" applyFill="1" applyAlignment="1">
      <alignment/>
    </xf>
    <xf numFmtId="0" fontId="0" fillId="7" borderId="0" xfId="0" applyFont="1" applyFill="1" applyAlignment="1">
      <alignment wrapText="1"/>
    </xf>
    <xf numFmtId="1" fontId="0" fillId="2" borderId="0" xfId="0" applyNumberFormat="1" applyFont="1" applyFill="1" applyAlignment="1">
      <alignment/>
    </xf>
    <xf numFmtId="168" fontId="1" fillId="6" borderId="0" xfId="0" applyNumberFormat="1" applyFont="1" applyFill="1" applyAlignment="1">
      <alignment/>
    </xf>
    <xf numFmtId="0" fontId="0" fillId="0" borderId="0" xfId="0" applyFont="1" applyFill="1" applyAlignment="1">
      <alignment wrapText="1"/>
    </xf>
    <xf numFmtId="0" fontId="0" fillId="0" borderId="0" xfId="0" applyAlignment="1">
      <alignment/>
    </xf>
    <xf numFmtId="0" fontId="0" fillId="0" borderId="0" xfId="0" applyAlignment="1">
      <alignment wrapText="1"/>
    </xf>
    <xf numFmtId="0" fontId="0" fillId="2" borderId="0" xfId="0" applyFont="1" applyFill="1" applyAlignment="1">
      <alignment wrapText="1"/>
    </xf>
    <xf numFmtId="0" fontId="0" fillId="2" borderId="0" xfId="0" applyFont="1" applyFill="1" applyAlignment="1">
      <alignment/>
    </xf>
    <xf numFmtId="0" fontId="4" fillId="8" borderId="0" xfId="0" applyFont="1" applyFill="1" applyAlignment="1">
      <alignment/>
    </xf>
    <xf numFmtId="0" fontId="0" fillId="0" borderId="0" xfId="0" applyFill="1" applyAlignment="1">
      <alignment/>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7"/>
  <sheetViews>
    <sheetView tabSelected="1" workbookViewId="0" topLeftCell="A1">
      <selection activeCell="Q23" sqref="Q23"/>
    </sheetView>
  </sheetViews>
  <sheetFormatPr defaultColWidth="9.140625" defaultRowHeight="12.75"/>
  <cols>
    <col min="1" max="1" width="24.8515625" style="0" customWidth="1"/>
    <col min="2" max="2" width="34.00390625" style="0" customWidth="1"/>
    <col min="3" max="3" width="6.57421875" style="0" customWidth="1"/>
    <col min="4" max="4" width="6.8515625" style="0" customWidth="1"/>
    <col min="5" max="5" width="7.7109375" style="0" customWidth="1"/>
    <col min="6" max="6" width="7.00390625" style="0" customWidth="1"/>
    <col min="7" max="7" width="6.7109375" style="0" customWidth="1"/>
    <col min="8" max="8" width="6.140625" style="0" customWidth="1"/>
    <col min="9" max="10" width="6.28125" style="0" customWidth="1"/>
    <col min="11" max="11" width="6.7109375" style="0" customWidth="1"/>
    <col min="12" max="12" width="6.00390625" style="0" customWidth="1"/>
    <col min="13" max="13" width="6.140625" style="0" customWidth="1"/>
    <col min="14" max="14" width="6.57421875" style="0" customWidth="1"/>
  </cols>
  <sheetData>
    <row r="2" ht="32.25" customHeight="1">
      <c r="A2" s="13" t="s">
        <v>7</v>
      </c>
    </row>
    <row r="3" spans="1:9" ht="68.25" customHeight="1">
      <c r="A3" s="13"/>
      <c r="B3" s="4" t="s">
        <v>8</v>
      </c>
      <c r="D3" s="25" t="s">
        <v>14</v>
      </c>
      <c r="E3" s="24"/>
      <c r="F3" s="24"/>
      <c r="G3" s="24"/>
      <c r="H3" s="24"/>
      <c r="I3" s="24"/>
    </row>
    <row r="4" spans="1:9" ht="15.75" customHeight="1">
      <c r="A4" s="13"/>
      <c r="B4" s="1"/>
      <c r="F4" s="1"/>
      <c r="G4" s="15"/>
      <c r="H4" s="15"/>
      <c r="I4" s="15"/>
    </row>
    <row r="5" spans="1:9" ht="20.25" customHeight="1">
      <c r="A5" s="26" t="s">
        <v>29</v>
      </c>
      <c r="B5" s="27"/>
      <c r="C5" s="27"/>
      <c r="D5" s="27"/>
      <c r="E5" s="28">
        <v>1.19354</v>
      </c>
      <c r="F5" s="1"/>
      <c r="G5" s="15"/>
      <c r="H5" s="15"/>
      <c r="I5" s="15"/>
    </row>
    <row r="6" spans="1:9" ht="18" customHeight="1">
      <c r="A6" s="13"/>
      <c r="B6" s="1"/>
      <c r="F6" s="1"/>
      <c r="G6" s="15"/>
      <c r="H6" s="15"/>
      <c r="I6" s="15"/>
    </row>
    <row r="7" spans="1:14" s="10" customFormat="1" ht="34.5" customHeight="1">
      <c r="A7" s="11"/>
      <c r="B7" s="11"/>
      <c r="C7" s="12" t="s">
        <v>21</v>
      </c>
      <c r="D7" s="12" t="s">
        <v>22</v>
      </c>
      <c r="E7" s="12" t="s">
        <v>23</v>
      </c>
      <c r="F7" s="20" t="s">
        <v>24</v>
      </c>
      <c r="G7" s="20" t="s">
        <v>24</v>
      </c>
      <c r="H7" s="20" t="s">
        <v>25</v>
      </c>
      <c r="I7" s="12" t="s">
        <v>26</v>
      </c>
      <c r="J7" s="12" t="s">
        <v>26</v>
      </c>
      <c r="K7" s="12" t="s">
        <v>27</v>
      </c>
      <c r="L7" s="20" t="s">
        <v>28</v>
      </c>
      <c r="M7" s="20" t="s">
        <v>28</v>
      </c>
      <c r="N7" s="20" t="s">
        <v>28</v>
      </c>
    </row>
    <row r="8" spans="1:14" ht="16.5" customHeight="1">
      <c r="A8" s="5" t="s">
        <v>19</v>
      </c>
      <c r="B8" s="5"/>
      <c r="C8" s="21">
        <v>10400</v>
      </c>
      <c r="D8" s="21">
        <v>10500</v>
      </c>
      <c r="E8" s="21">
        <v>10600</v>
      </c>
      <c r="F8" s="21">
        <v>10400</v>
      </c>
      <c r="G8" s="21">
        <v>10500</v>
      </c>
      <c r="H8" s="21">
        <v>10600</v>
      </c>
      <c r="I8" s="21">
        <v>10400</v>
      </c>
      <c r="J8" s="21">
        <v>10500</v>
      </c>
      <c r="K8" s="21">
        <v>10600</v>
      </c>
      <c r="L8" s="21">
        <v>10400</v>
      </c>
      <c r="M8" s="21">
        <v>10500</v>
      </c>
      <c r="N8" s="21">
        <v>10600</v>
      </c>
    </row>
    <row r="9" spans="1:14" ht="19.5" customHeight="1">
      <c r="A9" s="14"/>
      <c r="B9" s="14" t="s">
        <v>15</v>
      </c>
      <c r="C9" s="16">
        <f>C8/E5</f>
        <v>8713.574744038742</v>
      </c>
      <c r="D9" s="16">
        <f>D8/E5</f>
        <v>8797.359116577576</v>
      </c>
      <c r="E9" s="16">
        <f>E8/E5</f>
        <v>8881.14348911641</v>
      </c>
      <c r="F9" s="16">
        <f>F8/E5</f>
        <v>8713.574744038742</v>
      </c>
      <c r="G9" s="16">
        <f>G8/E5</f>
        <v>8797.359116577576</v>
      </c>
      <c r="H9" s="16">
        <f>H8/E5</f>
        <v>8881.14348911641</v>
      </c>
      <c r="I9" s="16">
        <f>I8/E5</f>
        <v>8713.574744038742</v>
      </c>
      <c r="J9" s="16">
        <f>J8/E5</f>
        <v>8797.359116577576</v>
      </c>
      <c r="K9" s="16">
        <f>K8/E5</f>
        <v>8881.14348911641</v>
      </c>
      <c r="L9" s="16">
        <f>L8/E5</f>
        <v>8713.574744038742</v>
      </c>
      <c r="M9" s="16">
        <f>M8/E5</f>
        <v>8797.359116577576</v>
      </c>
      <c r="N9" s="16">
        <f>N8/E5</f>
        <v>8881.14348911641</v>
      </c>
    </row>
    <row r="10" spans="1:14" ht="29.25" customHeight="1">
      <c r="A10" s="3" t="s">
        <v>20</v>
      </c>
      <c r="B10" s="4" t="s">
        <v>2</v>
      </c>
      <c r="C10" s="5">
        <v>22</v>
      </c>
      <c r="D10" s="5">
        <v>22</v>
      </c>
      <c r="E10" s="5">
        <v>22</v>
      </c>
      <c r="F10" s="5">
        <v>23</v>
      </c>
      <c r="G10" s="5">
        <v>23</v>
      </c>
      <c r="H10" s="5">
        <v>23</v>
      </c>
      <c r="I10" s="5">
        <v>23</v>
      </c>
      <c r="J10" s="5">
        <v>23</v>
      </c>
      <c r="K10" s="5">
        <v>23</v>
      </c>
      <c r="L10" s="5">
        <v>20</v>
      </c>
      <c r="M10" s="5">
        <v>20</v>
      </c>
      <c r="N10" s="5">
        <v>20</v>
      </c>
    </row>
    <row r="11" spans="1:14" ht="31.5" customHeight="1">
      <c r="A11" s="3" t="s">
        <v>20</v>
      </c>
      <c r="B11" s="4" t="s">
        <v>3</v>
      </c>
      <c r="C11" s="5">
        <v>42</v>
      </c>
      <c r="D11" s="5">
        <v>42</v>
      </c>
      <c r="E11" s="5">
        <v>42</v>
      </c>
      <c r="F11" s="5">
        <v>42</v>
      </c>
      <c r="G11" s="5">
        <v>42</v>
      </c>
      <c r="H11" s="5">
        <v>42</v>
      </c>
      <c r="I11" s="5">
        <v>40</v>
      </c>
      <c r="J11" s="5">
        <v>40</v>
      </c>
      <c r="K11" s="5">
        <v>40</v>
      </c>
      <c r="L11" s="5">
        <v>40</v>
      </c>
      <c r="M11" s="5">
        <v>40</v>
      </c>
      <c r="N11" s="5">
        <v>40</v>
      </c>
    </row>
    <row r="12" spans="1:14" ht="18.75" customHeight="1">
      <c r="A12" s="29"/>
      <c r="B12" s="30"/>
      <c r="C12" s="2"/>
      <c r="D12" s="2"/>
      <c r="E12" s="2"/>
      <c r="F12" s="2"/>
      <c r="G12" s="2"/>
      <c r="H12" s="2"/>
      <c r="I12" s="2"/>
      <c r="J12" s="2"/>
      <c r="K12" s="2"/>
      <c r="L12" s="2"/>
      <c r="M12" s="2"/>
      <c r="N12" s="2"/>
    </row>
    <row r="13" spans="1:3" ht="24" customHeight="1">
      <c r="A13" s="3" t="s">
        <v>20</v>
      </c>
      <c r="B13" s="3" t="s">
        <v>16</v>
      </c>
      <c r="C13" s="28">
        <v>0.9</v>
      </c>
    </row>
    <row r="14" ht="22.5" customHeight="1"/>
    <row r="15" spans="1:14" ht="16.5" customHeight="1">
      <c r="A15" s="14" t="s">
        <v>9</v>
      </c>
      <c r="B15" s="14" t="s">
        <v>18</v>
      </c>
      <c r="C15" s="22">
        <f>C16*1.1229</f>
        <v>122.30591350101378</v>
      </c>
      <c r="D15" s="22">
        <f aca="true" t="shared" si="0" ref="D15:N15">D16*1.1229</f>
        <v>123.48193190006202</v>
      </c>
      <c r="E15" s="22">
        <f t="shared" si="0"/>
        <v>124.65795029911023</v>
      </c>
      <c r="F15" s="22">
        <f>F16*1.1229</f>
        <v>127.86527320560535</v>
      </c>
      <c r="G15" s="22">
        <f t="shared" si="0"/>
        <v>129.09474698642845</v>
      </c>
      <c r="H15" s="22">
        <f t="shared" si="0"/>
        <v>130.3242207672516</v>
      </c>
      <c r="I15" s="22">
        <f t="shared" si="0"/>
        <v>134.25853686588562</v>
      </c>
      <c r="J15" s="22">
        <f t="shared" si="0"/>
        <v>135.54948433574987</v>
      </c>
      <c r="K15" s="22">
        <f t="shared" si="0"/>
        <v>136.84043180561417</v>
      </c>
      <c r="L15" s="22">
        <f>L16*1.1229</f>
        <v>116.74655379642226</v>
      </c>
      <c r="M15" s="22">
        <f t="shared" si="0"/>
        <v>117.86911681369556</v>
      </c>
      <c r="N15" s="22">
        <f t="shared" si="0"/>
        <v>118.99167983096885</v>
      </c>
    </row>
    <row r="16" spans="1:14" ht="16.5" customHeight="1">
      <c r="A16" s="8" t="s">
        <v>13</v>
      </c>
      <c r="B16" s="8" t="s">
        <v>31</v>
      </c>
      <c r="C16" s="19">
        <f>(C9*C10*C22*C23*60)/(C11*5280*12*C13)</f>
        <v>108.91968430048426</v>
      </c>
      <c r="D16" s="19">
        <f>(D9*D10*C22*C23*60)/(D11*5280*12*C13)</f>
        <v>109.96698895721971</v>
      </c>
      <c r="E16" s="19">
        <f>(E9*E10*C22*C23*60)/(E11*5280*12*C13)</f>
        <v>111.01429361395513</v>
      </c>
      <c r="F16" s="19">
        <f>(F9*F10*C22*C23*60)/(F11*5280*12*C13)</f>
        <v>113.8705790414154</v>
      </c>
      <c r="G16" s="19">
        <f>(G9*G10*C22*C23*60)/(G11*5280*12*C13)</f>
        <v>114.96548845527514</v>
      </c>
      <c r="H16" s="19">
        <f>(H9*H10*C22*C23*60)/(H11*5280*12*C13)</f>
        <v>116.06039786913493</v>
      </c>
      <c r="I16" s="19">
        <f>(I9*I10*C22*C23*60)/(I11*5280*12*C13)</f>
        <v>119.56410799348616</v>
      </c>
      <c r="J16" s="19">
        <f>(J9*J10*C22*C23*60)/(J11*5280*12*C13)</f>
        <v>120.71376287803889</v>
      </c>
      <c r="K16" s="19">
        <f>(K9*K10*C22*C23*60)/(K11*5280*12*C13)</f>
        <v>121.86341776259167</v>
      </c>
      <c r="L16" s="19">
        <f>(L9*L10*C22*C23*60)/(L11*5280*12*C13)</f>
        <v>103.96878955955317</v>
      </c>
      <c r="M16" s="19">
        <f>(M9*M10*C22*C23*60)/(M11*5280*12*C13)</f>
        <v>104.96848945916426</v>
      </c>
      <c r="N16" s="19">
        <f>(N9*N10*C22*C23*60)/(N11*5280*12*C13)</f>
        <v>105.96818935877536</v>
      </c>
    </row>
    <row r="17" spans="1:14" ht="16.5" customHeight="1">
      <c r="A17" s="8"/>
      <c r="B17" s="8" t="s">
        <v>30</v>
      </c>
      <c r="C17" s="19">
        <f>(C9*C10*C22*C23*60)/(C11*5280*12)</f>
        <v>98.02771587043583</v>
      </c>
      <c r="D17" s="19">
        <f>(D9*D10*C22*C23*60)/(D11*5280*12)</f>
        <v>98.97029006149774</v>
      </c>
      <c r="E17" s="19">
        <f>(E9*E10*C22*C23*60)/(E11*5280*12)</f>
        <v>99.91286425255961</v>
      </c>
      <c r="F17" s="19">
        <f>(F9*F10*C22*C23*60)/(F11*5280*12)</f>
        <v>102.48352113727385</v>
      </c>
      <c r="G17" s="19">
        <f>(G9*G10*C22*C23*60)/(G11*5280*12)</f>
        <v>103.46893960974762</v>
      </c>
      <c r="H17" s="19">
        <f>(H9*H10*C22*C23*60)/(H11*5280*12)</f>
        <v>104.45435808222143</v>
      </c>
      <c r="I17" s="19">
        <f>(I9*I10*C22*C23*60)/(I11*5280*12)</f>
        <v>107.60769719413754</v>
      </c>
      <c r="J17" s="19">
        <f>(J9*J10*C22*C23*60)/(J11*5280*12)</f>
        <v>108.642386590235</v>
      </c>
      <c r="K17" s="19">
        <f>(K9*K10*C22*C23*60)/(K11*5280*12)</f>
        <v>109.67707598633251</v>
      </c>
      <c r="L17" s="19">
        <f>(L9*L10*C22*C23*60)/(L11*5280*12)</f>
        <v>93.57191060359786</v>
      </c>
      <c r="M17" s="19">
        <f>(M9*M10*C22*C23*60)/(M11*5280*12)</f>
        <v>94.47164051324783</v>
      </c>
      <c r="N17" s="19">
        <f>(N9*N10*C22*C23*60)/(N11*5280*12)</f>
        <v>95.37137042289783</v>
      </c>
    </row>
    <row r="18" spans="1:14" ht="21" customHeight="1">
      <c r="A18" s="8"/>
      <c r="B18" s="8" t="s">
        <v>4</v>
      </c>
      <c r="C18" s="18">
        <f>C11/C10</f>
        <v>1.9090909090909092</v>
      </c>
      <c r="D18" s="18">
        <f>D11/D10</f>
        <v>1.9090909090909092</v>
      </c>
      <c r="E18" s="18">
        <f>E11/E10</f>
        <v>1.9090909090909092</v>
      </c>
      <c r="F18" s="18">
        <f>F11/F10</f>
        <v>1.826086956521739</v>
      </c>
      <c r="G18" s="18">
        <f>G11/G10</f>
        <v>1.826086956521739</v>
      </c>
      <c r="H18" s="18">
        <f>H11/H10</f>
        <v>1.826086956521739</v>
      </c>
      <c r="I18" s="18">
        <f>I11/I10</f>
        <v>1.7391304347826086</v>
      </c>
      <c r="J18" s="18">
        <f>J11/J10</f>
        <v>1.7391304347826086</v>
      </c>
      <c r="K18" s="18">
        <f>K11/K10</f>
        <v>1.7391304347826086</v>
      </c>
      <c r="L18" s="18">
        <f>L11/L10</f>
        <v>2</v>
      </c>
      <c r="M18" s="18">
        <f>M11/M10</f>
        <v>2</v>
      </c>
      <c r="N18" s="18">
        <f>N11/N10</f>
        <v>2</v>
      </c>
    </row>
    <row r="19" spans="1:14" ht="30.75" customHeight="1">
      <c r="A19" s="8"/>
      <c r="B19" s="9" t="s">
        <v>5</v>
      </c>
      <c r="C19" s="17">
        <f>((C21*2)/0.375)+((C10+C11)/2)</f>
        <v>69.13066666666666</v>
      </c>
      <c r="D19" s="17">
        <f>((C21*2)/0.375)+((D10+D11)/2)</f>
        <v>69.13066666666666</v>
      </c>
      <c r="E19" s="17">
        <f>((C21*2)/0.375)+((E10+E11)/2)</f>
        <v>69.13066666666666</v>
      </c>
      <c r="F19" s="17">
        <f>((C21*2)/0.375)+((F10+F11)/2)</f>
        <v>69.63066666666666</v>
      </c>
      <c r="G19" s="17">
        <f>((C21*2)/0.375)+((G10+G11)/2)</f>
        <v>69.63066666666666</v>
      </c>
      <c r="H19" s="17">
        <f>((C21*2)/0.375)+((H10+H11)/2)</f>
        <v>69.63066666666666</v>
      </c>
      <c r="I19" s="17">
        <f>((C21*2)/0.375)+((I10+I11)/2)</f>
        <v>68.63066666666666</v>
      </c>
      <c r="J19" s="17">
        <f>((C21*2)/0.375)+((J10+J11)/2)</f>
        <v>68.63066666666666</v>
      </c>
      <c r="K19" s="17">
        <f>((C21*2)/0.375)+((K10+K11)/2)</f>
        <v>68.63066666666666</v>
      </c>
      <c r="L19" s="17">
        <f>((C21*2)/0.375)+((L10+L11)/2)</f>
        <v>67.13066666666666</v>
      </c>
      <c r="M19" s="17">
        <f>((C21*2)/0.375)+((M10+M11)/2)</f>
        <v>67.13066666666666</v>
      </c>
      <c r="N19" s="17">
        <f>((C21*2)/0.375)+((N10+N11)/2)</f>
        <v>67.13066666666666</v>
      </c>
    </row>
    <row r="20" ht="18" customHeight="1"/>
    <row r="21" spans="1:3" ht="27" customHeight="1">
      <c r="A21" s="6" t="s">
        <v>10</v>
      </c>
      <c r="B21" s="6" t="s">
        <v>0</v>
      </c>
      <c r="C21" s="28">
        <v>6.962</v>
      </c>
    </row>
    <row r="22" spans="1:3" ht="28.5" customHeight="1">
      <c r="A22" s="7"/>
      <c r="B22" s="6" t="s">
        <v>6</v>
      </c>
      <c r="C22" s="28">
        <v>2.52</v>
      </c>
    </row>
    <row r="23" spans="1:3" ht="25.5">
      <c r="A23" s="7"/>
      <c r="B23" s="6" t="s">
        <v>1</v>
      </c>
      <c r="C23" s="28">
        <v>9</v>
      </c>
    </row>
    <row r="24" s="2" customFormat="1" ht="18.75" customHeight="1"/>
    <row r="25" spans="1:11" s="2" customFormat="1" ht="98.25" customHeight="1">
      <c r="A25" s="23" t="s">
        <v>12</v>
      </c>
      <c r="B25" s="24"/>
      <c r="C25" s="24"/>
      <c r="D25" s="23" t="s">
        <v>11</v>
      </c>
      <c r="E25" s="24"/>
      <c r="F25" s="24"/>
      <c r="G25" s="24"/>
      <c r="H25" s="24"/>
      <c r="I25" s="24"/>
      <c r="J25" s="24"/>
      <c r="K25" s="24"/>
    </row>
    <row r="26" s="2" customFormat="1" ht="12.75"/>
    <row r="27" spans="1:8" s="2" customFormat="1" ht="102.75" customHeight="1">
      <c r="A27" s="23" t="s">
        <v>17</v>
      </c>
      <c r="B27" s="24"/>
      <c r="C27" s="24"/>
      <c r="D27" s="23"/>
      <c r="E27" s="24"/>
      <c r="F27" s="24"/>
      <c r="G27" s="24"/>
      <c r="H27" s="24"/>
    </row>
    <row r="28" s="2" customFormat="1" ht="12.75"/>
    <row r="29" s="2" customFormat="1" ht="12.75"/>
    <row r="30" s="2" customFormat="1" ht="12.75"/>
    <row r="31" s="2" customFormat="1" ht="12.75"/>
    <row r="32" s="2" customFormat="1" ht="12.75"/>
  </sheetData>
  <mergeCells count="6">
    <mergeCell ref="D3:I3"/>
    <mergeCell ref="A25:C25"/>
    <mergeCell ref="A27:C27"/>
    <mergeCell ref="D27:H27"/>
    <mergeCell ref="A5:D5"/>
    <mergeCell ref="D25:K25"/>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2006-02-21T16:11:35Z</dcterms:created>
  <dcterms:modified xsi:type="dcterms:W3CDTF">2006-02-23T20:24:15Z</dcterms:modified>
  <cp:category/>
  <cp:version/>
  <cp:contentType/>
  <cp:contentStatus/>
</cp:coreProperties>
</file>